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80" tabRatio="652" activeTab="1"/>
  </bookViews>
  <sheets>
    <sheet name="FACET CAP EXPLAINED" sheetId="4" r:id="rId1"/>
    <sheet name="Cap Calculations" sheetId="2" r:id="rId2"/>
    <sheet name="Sponsor Level Cap (SL) Config" sheetId="1" r:id="rId3"/>
    <sheet name="Project Level Cap (PL) Config" sheetId="3" r:id="rId4"/>
  </sheets>
  <definedNames>
    <definedName name="_xlnm.Print_Area" localSheetId="1">'Cap Calculations'!$A$1:$G$20</definedName>
  </definedNames>
  <calcPr calcId="125725"/>
</workbook>
</file>

<file path=xl/calcChain.xml><?xml version="1.0" encoding="utf-8"?>
<calcChain xmlns="http://schemas.openxmlformats.org/spreadsheetml/2006/main">
  <c r="F20" i="2"/>
  <c r="F17"/>
  <c r="F18"/>
  <c r="F19"/>
  <c r="F16"/>
  <c r="F11"/>
  <c r="F7"/>
  <c r="F6"/>
  <c r="F3"/>
  <c r="F4"/>
  <c r="F5"/>
  <c r="F2"/>
</calcChain>
</file>

<file path=xl/comments1.xml><?xml version="1.0" encoding="utf-8"?>
<comments xmlns="http://schemas.openxmlformats.org/spreadsheetml/2006/main">
  <authors>
    <author>dkey</author>
  </authors>
  <commentList>
    <comment ref="B15" authorId="0">
      <text>
        <r>
          <rPr>
            <b/>
            <sz val="8"/>
            <color indexed="81"/>
            <rFont val="Tahoma"/>
            <family val="2"/>
          </rPr>
          <t>dkey:</t>
        </r>
        <r>
          <rPr>
            <sz val="8"/>
            <color indexed="81"/>
            <rFont val="Tahoma"/>
            <family val="2"/>
          </rPr>
          <t xml:space="preserve">
UNIFORMED SERVICES UNIVERSITY OF THE HEALTH SCIENCES (USU)</t>
        </r>
      </text>
    </comment>
  </commentList>
</comments>
</file>

<file path=xl/comments2.xml><?xml version="1.0" encoding="utf-8"?>
<comments xmlns="http://schemas.openxmlformats.org/spreadsheetml/2006/main">
  <authors>
    <author>dkey</author>
  </authors>
  <commentList>
    <comment ref="H42" authorId="0">
      <text>
        <r>
          <rPr>
            <b/>
            <sz val="8"/>
            <color indexed="81"/>
            <rFont val="Tahoma"/>
            <family val="2"/>
          </rPr>
          <t>dkey:</t>
        </r>
        <r>
          <rPr>
            <sz val="8"/>
            <color indexed="81"/>
            <rFont val="Tahoma"/>
            <family val="2"/>
          </rPr>
          <t xml:space="preserve">
No current awards and no changes to the cap as far as I can tell. Dkey 1/30/12</t>
        </r>
      </text>
    </comment>
    <comment ref="H43" authorId="0">
      <text>
        <r>
          <rPr>
            <b/>
            <sz val="8"/>
            <color indexed="81"/>
            <rFont val="Tahoma"/>
            <family val="2"/>
          </rPr>
          <t>dkey:</t>
        </r>
        <r>
          <rPr>
            <sz val="8"/>
            <color indexed="81"/>
            <rFont val="Tahoma"/>
            <family val="2"/>
          </rPr>
          <t xml:space="preserve">
Cap never configured but we had no awards by the time the cap was configured for 2012.</t>
        </r>
      </text>
    </comment>
  </commentList>
</comments>
</file>

<file path=xl/sharedStrings.xml><?xml version="1.0" encoding="utf-8"?>
<sst xmlns="http://schemas.openxmlformats.org/spreadsheetml/2006/main" count="486" uniqueCount="167">
  <si>
    <t>SetID</t>
  </si>
  <si>
    <t>Customer</t>
  </si>
  <si>
    <t>CFDA Nbr</t>
  </si>
  <si>
    <t>Grants Sponsor</t>
  </si>
  <si>
    <t>Name</t>
  </si>
  <si>
    <t>Short Name</t>
  </si>
  <si>
    <t>SHARE</t>
  </si>
  <si>
    <t>408</t>
  </si>
  <si>
    <t>A</t>
  </si>
  <si>
    <t>Y</t>
  </si>
  <si>
    <t>National Institute of Environm</t>
  </si>
  <si>
    <t>National I</t>
  </si>
  <si>
    <t>506</t>
  </si>
  <si>
    <t>Fogarty International Center</t>
  </si>
  <si>
    <t>Fogarty In</t>
  </si>
  <si>
    <t>651</t>
  </si>
  <si>
    <t>Agency for Healthcare Research</t>
  </si>
  <si>
    <t>Agency for</t>
  </si>
  <si>
    <t>880</t>
  </si>
  <si>
    <t>National Institute on Alcohol</t>
  </si>
  <si>
    <t>NIAAA</t>
  </si>
  <si>
    <t>885</t>
  </si>
  <si>
    <t>National Institute on Aging</t>
  </si>
  <si>
    <t>NIA</t>
  </si>
  <si>
    <t>886</t>
  </si>
  <si>
    <t>National Institute of Allergy</t>
  </si>
  <si>
    <t>NIAID</t>
  </si>
  <si>
    <t>887</t>
  </si>
  <si>
    <t>National Institute of Arthriti</t>
  </si>
  <si>
    <t>NIAMS</t>
  </si>
  <si>
    <t>898</t>
  </si>
  <si>
    <t>National Ctr for Research Resources</t>
  </si>
  <si>
    <t>NCRR</t>
  </si>
  <si>
    <t>900</t>
  </si>
  <si>
    <t>National Institute of Child He</t>
  </si>
  <si>
    <t>NICHD</t>
  </si>
  <si>
    <t>901</t>
  </si>
  <si>
    <t>National Cancer Institute</t>
  </si>
  <si>
    <t>NCI</t>
  </si>
  <si>
    <t>903</t>
  </si>
  <si>
    <t>National Center for Complement</t>
  </si>
  <si>
    <t>NCCAM</t>
  </si>
  <si>
    <t>911</t>
  </si>
  <si>
    <t>National Institute on Drug Abu</t>
  </si>
  <si>
    <t>NIAD</t>
  </si>
  <si>
    <t>913</t>
  </si>
  <si>
    <t>National Institute on Deafness</t>
  </si>
  <si>
    <t>NIDOCD</t>
  </si>
  <si>
    <t>914</t>
  </si>
  <si>
    <t>National Institute of Diabetes</t>
  </si>
  <si>
    <t>NIDDKD</t>
  </si>
  <si>
    <t>915</t>
  </si>
  <si>
    <t>National Institute for Dental</t>
  </si>
  <si>
    <t>NIDR</t>
  </si>
  <si>
    <t>923</t>
  </si>
  <si>
    <t>National Eye Institute</t>
  </si>
  <si>
    <t>National E</t>
  </si>
  <si>
    <t>935</t>
  </si>
  <si>
    <t>National Institute of General</t>
  </si>
  <si>
    <t>NIGMS</t>
  </si>
  <si>
    <t>938</t>
  </si>
  <si>
    <t>National Human Genome Research</t>
  </si>
  <si>
    <t>NHGRI</t>
  </si>
  <si>
    <t>939</t>
  </si>
  <si>
    <t>National Heart Lung Blood Inst</t>
  </si>
  <si>
    <t>NHLBI</t>
  </si>
  <si>
    <t>946</t>
  </si>
  <si>
    <t>National Institutes of Health</t>
  </si>
  <si>
    <t>NIH</t>
  </si>
  <si>
    <t>949</t>
  </si>
  <si>
    <t>National Institute of Mental H</t>
  </si>
  <si>
    <t>NIMH</t>
  </si>
  <si>
    <t>960</t>
  </si>
  <si>
    <t>National Institute of Neurolog</t>
  </si>
  <si>
    <t>1137</t>
  </si>
  <si>
    <t>Substance Abuse and Mental Hea</t>
  </si>
  <si>
    <t>Substance</t>
  </si>
  <si>
    <t>1419</t>
  </si>
  <si>
    <t>Uniformed Svcs Univ of Hlth Sci</t>
  </si>
  <si>
    <t>USU HS</t>
  </si>
  <si>
    <t>1857</t>
  </si>
  <si>
    <t>National Center on Minority Health and</t>
  </si>
  <si>
    <t>National C</t>
  </si>
  <si>
    <t>1871</t>
  </si>
  <si>
    <t>National Institute of Nursing Research</t>
  </si>
  <si>
    <t>1969</t>
  </si>
  <si>
    <t>Nat'l Inst. of Biomedical Imaging &amp;  Bio</t>
  </si>
  <si>
    <t>Nat'l Inst</t>
  </si>
  <si>
    <t>2018</t>
  </si>
  <si>
    <t>National Library of Medicine</t>
  </si>
  <si>
    <t>National L</t>
  </si>
  <si>
    <t>COUNT</t>
  </si>
  <si>
    <t>Calendar Year</t>
  </si>
  <si>
    <t>NIH Salary Cap</t>
  </si>
  <si>
    <t>Date Configured in Production</t>
  </si>
  <si>
    <t>Effective Dated 01/01/2008</t>
  </si>
  <si>
    <t>Effective Dated 01/01/2009</t>
  </si>
  <si>
    <t>Effective Dated 01/01/1900</t>
  </si>
  <si>
    <t>Compute Hourly Rate; Divide Annual Amount by 2080</t>
  </si>
  <si>
    <t>Effective Dated 01/01/2010</t>
  </si>
  <si>
    <r>
      <t>$</t>
    </r>
    <r>
      <rPr>
        <b/>
        <sz val="10"/>
        <color indexed="10"/>
        <rFont val="Arial Unicode MS"/>
        <family val="2"/>
      </rPr>
      <t>199,700</t>
    </r>
    <r>
      <rPr>
        <sz val="10"/>
        <rFont val="Arial Unicode MS"/>
      </rPr>
      <t xml:space="preserve"> for awds issued prior to 11/23/11</t>
    </r>
    <r>
      <rPr>
        <b/>
        <sz val="10"/>
        <color indexed="10"/>
        <rFont val="Arial Unicode MS"/>
        <family val="2"/>
      </rPr>
      <t/>
    </r>
  </si>
  <si>
    <r>
      <rPr>
        <b/>
        <sz val="10"/>
        <color indexed="10"/>
        <rFont val="Arial Unicode MS"/>
        <family val="2"/>
      </rPr>
      <t>179,700</t>
    </r>
    <r>
      <rPr>
        <sz val="10"/>
        <rFont val="Arial Unicode MS"/>
      </rPr>
      <t xml:space="preserve"> for awds issued on or after 12/23/11.</t>
    </r>
  </si>
  <si>
    <t>Effective Dated 12/23/2011</t>
  </si>
  <si>
    <t>not NIH</t>
  </si>
  <si>
    <t>Office of Justice Programs</t>
  </si>
  <si>
    <t>OJP</t>
  </si>
  <si>
    <t>FORMULA</t>
  </si>
  <si>
    <t>OJP Salary Cap</t>
  </si>
  <si>
    <t>DOD USU Salary Cap</t>
  </si>
  <si>
    <t>You may not use Federal grant funds to pay cash compensation (salary plus bonuses) to any employee at a rate that exceeds 110 percent of the annual salary payable to someone at the Federal Government’s Senior Executive Service (SES) level.</t>
  </si>
  <si>
    <t>$179,700 x 110% = $197,670</t>
  </si>
  <si>
    <t>None of the funds appropriated shall be used to pay the salary of an individual, through a grant or other extramural mechanism, at a rate in excess of Executive Level I of the Federal Executive Pay Scale.</t>
  </si>
  <si>
    <t>As far as I can tell, 2008 T&amp;C's still in effect.</t>
  </si>
  <si>
    <t>Per 2008 T&amp;C's.</t>
  </si>
  <si>
    <t>DHHS</t>
  </si>
  <si>
    <t>Agency for Healthcare Research &amp; Quality</t>
  </si>
  <si>
    <t>111</t>
  </si>
  <si>
    <t>Assistant Secretary for Planni</t>
  </si>
  <si>
    <t>1643</t>
  </si>
  <si>
    <t>Bureau of Health Professions</t>
  </si>
  <si>
    <t>251</t>
  </si>
  <si>
    <t>Center for Disease Control and</t>
  </si>
  <si>
    <t>1803</t>
  </si>
  <si>
    <t>Centers for Medicare and Medicaid</t>
  </si>
  <si>
    <t>648</t>
  </si>
  <si>
    <t>Health Resources &amp; Services Ad</t>
  </si>
  <si>
    <t>810</t>
  </si>
  <si>
    <t>Maternal and Child Health Bure</t>
  </si>
  <si>
    <t>1014</t>
  </si>
  <si>
    <t>Office of Minority Health</t>
  </si>
  <si>
    <t>1058</t>
  </si>
  <si>
    <t>Office of Public Health &amp; Science</t>
  </si>
  <si>
    <t>1629</t>
  </si>
  <si>
    <t>Office of Research Integrity</t>
  </si>
  <si>
    <t>18</t>
  </si>
  <si>
    <t>U. S.  Admin for Children and Families</t>
  </si>
  <si>
    <t>105</t>
  </si>
  <si>
    <t>U. S. Administration on Aging</t>
  </si>
  <si>
    <t>AHRQ</t>
  </si>
  <si>
    <t>BHP</t>
  </si>
  <si>
    <t>CDC</t>
  </si>
  <si>
    <t>CMM</t>
  </si>
  <si>
    <t>HRSA</t>
  </si>
  <si>
    <t>MCHB</t>
  </si>
  <si>
    <t>OMH</t>
  </si>
  <si>
    <t>PHS</t>
  </si>
  <si>
    <t>ORI</t>
  </si>
  <si>
    <t>ACF</t>
  </si>
  <si>
    <t>AA</t>
  </si>
  <si>
    <t>no change</t>
  </si>
  <si>
    <t>Effective Dated 01/02/2010</t>
  </si>
  <si>
    <t>add 86.39</t>
  </si>
  <si>
    <t>Default to Higher Level</t>
  </si>
  <si>
    <t>DHL</t>
  </si>
  <si>
    <r>
      <t xml:space="preserve">DHL means </t>
    </r>
    <r>
      <rPr>
        <i/>
        <sz val="10"/>
        <rFont val="Arial Unicode MS"/>
        <family val="2"/>
      </rPr>
      <t>Default to Higher Level</t>
    </r>
    <r>
      <rPr>
        <sz val="10"/>
        <rFont val="Arial Unicode MS"/>
        <family val="2"/>
      </rPr>
      <t xml:space="preserve"> (meaning no sponsor cap was configured)</t>
    </r>
  </si>
  <si>
    <t xml:space="preserve">No cap configured. </t>
  </si>
  <si>
    <t>Cap configured at Sponsor level. Overrides DHL.</t>
  </si>
  <si>
    <t>Sponsor Level</t>
  </si>
  <si>
    <t>SL</t>
  </si>
  <si>
    <t>PL</t>
  </si>
  <si>
    <t>Project Level</t>
  </si>
  <si>
    <t>Cap configured at Project level. Overrides SL.</t>
  </si>
  <si>
    <t>List of projects TBD</t>
  </si>
  <si>
    <t>Fed</t>
  </si>
  <si>
    <t>Stat</t>
  </si>
  <si>
    <t xml:space="preserve">$179,700 for 12 mos; $134,775 for 9 mos. </t>
  </si>
  <si>
    <t>The projects on this list will have the EL-1 cap configured at the project level in FACET.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</si>
</sst>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5">
    <font>
      <sz val="10"/>
      <name val="Arial Unicode MS"/>
    </font>
    <font>
      <b/>
      <sz val="10"/>
      <name val="Arial Unicode MS"/>
    </font>
    <font>
      <sz val="8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8"/>
      <name val="Arial Unicode MS"/>
      <family val="2"/>
    </font>
    <font>
      <b/>
      <sz val="10"/>
      <color indexed="10"/>
      <name val="Arial Unicode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 Unicode MS"/>
      <family val="2"/>
    </font>
    <font>
      <b/>
      <sz val="12"/>
      <name val="Arial Unicode MS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49" fontId="3" fillId="0" borderId="1" xfId="1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14" fontId="0" fillId="0" borderId="0" xfId="0" applyNumberFormat="1" applyBorder="1" applyAlignment="1">
      <alignment horizontal="center"/>
    </xf>
    <xf numFmtId="44" fontId="0" fillId="0" borderId="0" xfId="2" applyFont="1" applyAlignment="1">
      <alignment wrapText="1"/>
    </xf>
    <xf numFmtId="44" fontId="0" fillId="0" borderId="0" xfId="2" applyFont="1"/>
    <xf numFmtId="0" fontId="3" fillId="0" borderId="0" xfId="0" applyFont="1"/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0" fillId="4" borderId="1" xfId="0" applyNumberFormat="1" applyFill="1" applyBorder="1"/>
    <xf numFmtId="2" fontId="3" fillId="4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2" fontId="3" fillId="3" borderId="1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left"/>
    </xf>
    <xf numFmtId="49" fontId="3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/>
    <xf numFmtId="49" fontId="3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2" fontId="3" fillId="6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/>
    <xf numFmtId="0" fontId="3" fillId="6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C4"/>
  <sheetViews>
    <sheetView workbookViewId="0">
      <selection activeCell="C5" sqref="C5"/>
    </sheetView>
  </sheetViews>
  <sheetFormatPr defaultRowHeight="15"/>
  <cols>
    <col min="1" max="1" width="5.85546875" customWidth="1"/>
    <col min="2" max="2" width="25.7109375" bestFit="1" customWidth="1"/>
    <col min="3" max="3" width="51.7109375" bestFit="1" customWidth="1"/>
  </cols>
  <sheetData>
    <row r="2" spans="1:3">
      <c r="A2" s="41" t="s">
        <v>153</v>
      </c>
      <c r="B2" s="41" t="s">
        <v>152</v>
      </c>
      <c r="C2" s="13" t="s">
        <v>155</v>
      </c>
    </row>
    <row r="3" spans="1:3">
      <c r="A3" s="41" t="s">
        <v>158</v>
      </c>
      <c r="B3" s="41" t="s">
        <v>157</v>
      </c>
      <c r="C3" s="13" t="s">
        <v>156</v>
      </c>
    </row>
    <row r="4" spans="1:3">
      <c r="A4" s="41" t="s">
        <v>159</v>
      </c>
      <c r="B4" s="41" t="s">
        <v>160</v>
      </c>
      <c r="C4" s="13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  <pageSetUpPr fitToPage="1"/>
  </sheetPr>
  <dimension ref="A1:L27"/>
  <sheetViews>
    <sheetView tabSelected="1" workbookViewId="0"/>
  </sheetViews>
  <sheetFormatPr defaultRowHeight="15"/>
  <cols>
    <col min="1" max="1" width="14.7109375" style="1" bestFit="1" customWidth="1"/>
    <col min="2" max="2" width="15.42578125" customWidth="1"/>
    <col min="3" max="3" width="19.42578125" bestFit="1" customWidth="1"/>
    <col min="4" max="4" width="13.7109375" style="1" customWidth="1"/>
    <col min="6" max="6" width="10" style="12" bestFit="1" customWidth="1"/>
    <col min="7" max="7" width="44.7109375" customWidth="1"/>
  </cols>
  <sheetData>
    <row r="1" spans="1:12" s="6" customFormat="1" ht="59.25" customHeight="1">
      <c r="A1" s="17" t="s">
        <v>92</v>
      </c>
      <c r="B1" s="40" t="s">
        <v>93</v>
      </c>
      <c r="C1" s="17" t="s">
        <v>98</v>
      </c>
      <c r="D1" s="17" t="s">
        <v>94</v>
      </c>
      <c r="F1" s="11" t="s">
        <v>106</v>
      </c>
    </row>
    <row r="2" spans="1:12">
      <c r="A2" s="2">
        <v>2008</v>
      </c>
      <c r="B2" s="4">
        <v>191300</v>
      </c>
      <c r="C2" s="4">
        <v>91.97</v>
      </c>
      <c r="D2" s="5">
        <v>40070</v>
      </c>
      <c r="F2" s="12">
        <f>B2/2080</f>
        <v>91.97115384615384</v>
      </c>
    </row>
    <row r="3" spans="1:12">
      <c r="A3" s="2">
        <v>2009</v>
      </c>
      <c r="B3" s="4">
        <v>196700</v>
      </c>
      <c r="C3" s="4">
        <v>94.58</v>
      </c>
      <c r="D3" s="5">
        <v>40070</v>
      </c>
      <c r="F3" s="12">
        <f>B3/2080</f>
        <v>94.567307692307693</v>
      </c>
    </row>
    <row r="4" spans="1:12">
      <c r="A4" s="2">
        <v>2010</v>
      </c>
      <c r="B4" s="4">
        <v>199700</v>
      </c>
      <c r="C4" s="4">
        <v>96.01</v>
      </c>
      <c r="D4" s="5">
        <v>40189</v>
      </c>
      <c r="F4" s="12">
        <f>B4/2080</f>
        <v>96.009615384615387</v>
      </c>
    </row>
    <row r="5" spans="1:12">
      <c r="A5" s="2">
        <v>2011</v>
      </c>
      <c r="B5" s="4">
        <v>199700</v>
      </c>
      <c r="C5" s="4">
        <v>96.01</v>
      </c>
      <c r="D5" s="5">
        <v>40189</v>
      </c>
      <c r="F5" s="12">
        <f>B5/2080</f>
        <v>96.009615384615387</v>
      </c>
    </row>
    <row r="6" spans="1:12" ht="45">
      <c r="A6" s="59">
        <v>2012</v>
      </c>
      <c r="B6" s="7" t="s">
        <v>100</v>
      </c>
      <c r="C6" s="4">
        <v>96.01</v>
      </c>
      <c r="D6" s="5">
        <v>40189</v>
      </c>
      <c r="F6" s="12">
        <f>199700/2080</f>
        <v>96.009615384615387</v>
      </c>
    </row>
    <row r="7" spans="1:12" ht="45">
      <c r="A7" s="60"/>
      <c r="B7" s="7" t="s">
        <v>101</v>
      </c>
      <c r="C7" s="4">
        <v>86.39</v>
      </c>
      <c r="D7" s="2"/>
      <c r="F7" s="12">
        <f>179700/2080</f>
        <v>86.394230769230774</v>
      </c>
      <c r="G7" t="s">
        <v>165</v>
      </c>
    </row>
    <row r="8" spans="1:12">
      <c r="A8" s="2"/>
      <c r="B8" s="4"/>
      <c r="C8" s="4"/>
      <c r="D8" s="2"/>
    </row>
    <row r="9" spans="1:12">
      <c r="B9" s="3"/>
      <c r="C9" s="3"/>
    </row>
    <row r="10" spans="1:12" ht="75" customHeight="1">
      <c r="A10" s="17" t="s">
        <v>92</v>
      </c>
      <c r="B10" s="18" t="s">
        <v>107</v>
      </c>
      <c r="C10" s="17" t="s">
        <v>98</v>
      </c>
      <c r="D10" s="17" t="s">
        <v>94</v>
      </c>
      <c r="E10" s="6"/>
      <c r="F10" s="11" t="s">
        <v>106</v>
      </c>
      <c r="G10" s="57" t="s">
        <v>109</v>
      </c>
      <c r="H10" s="57"/>
      <c r="I10" s="15"/>
      <c r="J10" s="15"/>
      <c r="K10" s="15"/>
      <c r="L10" s="15"/>
    </row>
    <row r="11" spans="1:12">
      <c r="A11" s="2">
        <v>2012</v>
      </c>
      <c r="B11" s="4">
        <v>197670</v>
      </c>
      <c r="C11" s="4">
        <v>95.03</v>
      </c>
      <c r="D11" s="5"/>
      <c r="F11" s="12">
        <f>B11/2080</f>
        <v>95.03365384615384</v>
      </c>
      <c r="G11" s="13" t="s">
        <v>110</v>
      </c>
    </row>
    <row r="12" spans="1:12">
      <c r="A12" s="2"/>
      <c r="B12" s="4"/>
      <c r="C12" s="4"/>
      <c r="D12" s="5"/>
    </row>
    <row r="13" spans="1:12">
      <c r="A13" s="8"/>
      <c r="B13" s="9"/>
      <c r="C13" s="9"/>
      <c r="D13" s="10"/>
    </row>
    <row r="14" spans="1:12">
      <c r="B14" s="3"/>
      <c r="C14" s="3"/>
    </row>
    <row r="15" spans="1:12" ht="61.5" customHeight="1">
      <c r="A15" s="17" t="s">
        <v>92</v>
      </c>
      <c r="B15" s="19" t="s">
        <v>108</v>
      </c>
      <c r="C15" s="17" t="s">
        <v>98</v>
      </c>
      <c r="D15" s="17" t="s">
        <v>94</v>
      </c>
      <c r="E15" s="6"/>
      <c r="F15" s="11" t="s">
        <v>106</v>
      </c>
      <c r="G15" s="14" t="s">
        <v>111</v>
      </c>
      <c r="H15" s="14"/>
      <c r="I15" s="14"/>
      <c r="J15" s="14"/>
      <c r="K15" s="14"/>
      <c r="L15" s="14"/>
    </row>
    <row r="16" spans="1:12">
      <c r="A16" s="2">
        <v>2008</v>
      </c>
      <c r="B16" s="4">
        <v>191300</v>
      </c>
      <c r="C16" s="4">
        <v>91.97</v>
      </c>
      <c r="D16" s="5">
        <v>40070</v>
      </c>
      <c r="F16" s="12">
        <f>B16/2080</f>
        <v>91.97115384615384</v>
      </c>
      <c r="G16" s="13" t="s">
        <v>113</v>
      </c>
    </row>
    <row r="17" spans="1:7">
      <c r="A17" s="2">
        <v>2009</v>
      </c>
      <c r="B17" s="4">
        <v>196700</v>
      </c>
      <c r="C17" s="4">
        <v>94.58</v>
      </c>
      <c r="D17" s="5">
        <v>40070</v>
      </c>
      <c r="F17" s="12">
        <f>B17/2080</f>
        <v>94.567307692307693</v>
      </c>
      <c r="G17" s="13" t="s">
        <v>112</v>
      </c>
    </row>
    <row r="18" spans="1:7">
      <c r="A18" s="2">
        <v>2010</v>
      </c>
      <c r="B18" s="4">
        <v>199700</v>
      </c>
      <c r="C18" s="4">
        <v>96.01</v>
      </c>
      <c r="D18" s="5">
        <v>40189</v>
      </c>
      <c r="F18" s="12">
        <f>B18/2080</f>
        <v>96.009615384615387</v>
      </c>
      <c r="G18" s="13" t="s">
        <v>112</v>
      </c>
    </row>
    <row r="19" spans="1:7">
      <c r="A19" s="2">
        <v>2011</v>
      </c>
      <c r="B19" s="4">
        <v>199700</v>
      </c>
      <c r="C19" s="4">
        <v>96.01</v>
      </c>
      <c r="D19" s="5">
        <v>40189</v>
      </c>
      <c r="F19" s="12">
        <f>B19/2080</f>
        <v>96.009615384615387</v>
      </c>
      <c r="G19" s="13" t="s">
        <v>112</v>
      </c>
    </row>
    <row r="20" spans="1:7">
      <c r="A20" s="2">
        <v>2012</v>
      </c>
      <c r="B20" s="4">
        <v>199700</v>
      </c>
      <c r="C20" s="4">
        <v>96.01</v>
      </c>
      <c r="D20" s="5">
        <v>40189</v>
      </c>
      <c r="F20" s="12">
        <f>B20/2080</f>
        <v>96.009615384615387</v>
      </c>
      <c r="G20" s="13" t="s">
        <v>112</v>
      </c>
    </row>
    <row r="21" spans="1:7">
      <c r="B21" s="3"/>
      <c r="C21" s="3"/>
    </row>
    <row r="22" spans="1:7">
      <c r="B22" s="3"/>
      <c r="C22" s="3"/>
    </row>
    <row r="23" spans="1:7">
      <c r="B23" s="3"/>
      <c r="C23" s="3"/>
    </row>
    <row r="24" spans="1:7">
      <c r="B24" s="3"/>
      <c r="C24" s="3"/>
    </row>
    <row r="25" spans="1:7">
      <c r="B25" s="3"/>
      <c r="C25" s="3"/>
    </row>
    <row r="26" spans="1:7">
      <c r="B26" s="3"/>
      <c r="C26" s="3"/>
    </row>
    <row r="27" spans="1:7">
      <c r="B27" s="3"/>
      <c r="C27" s="3"/>
    </row>
  </sheetData>
  <mergeCells count="1">
    <mergeCell ref="A6:A7"/>
  </mergeCells>
  <phoneticPr fontId="5" type="noConversion"/>
  <printOptions gridLines="1"/>
  <pageMargins left="0.75" right="0.75" top="1" bottom="1" header="0.5" footer="0.5"/>
  <pageSetup scale="71" orientation="portrait" r:id="rId1"/>
  <headerFooter alignWithMargins="0">
    <oddHeader>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4"/>
    <pageSetUpPr fitToPage="1"/>
  </sheetPr>
  <dimension ref="A1:P46"/>
  <sheetViews>
    <sheetView zoomScale="85" zoomScaleNormal="85" workbookViewId="0">
      <pane ySplit="1" topLeftCell="A2" activePane="bottomLeft" state="frozen"/>
      <selection pane="bottomLeft" activeCell="G16" sqref="G16"/>
    </sheetView>
  </sheetViews>
  <sheetFormatPr defaultColWidth="10.28515625" defaultRowHeight="15"/>
  <cols>
    <col min="1" max="1" width="8.7109375" style="8" customWidth="1"/>
    <col min="2" max="2" width="7.42578125" style="20" bestFit="1" customWidth="1"/>
    <col min="3" max="3" width="12.28515625" style="22" bestFit="1" customWidth="1"/>
    <col min="4" max="4" width="5" style="8" bestFit="1" customWidth="1"/>
    <col min="5" max="5" width="10.5703125" style="20" customWidth="1"/>
    <col min="6" max="6" width="4.85546875" style="8" bestFit="1" customWidth="1"/>
    <col min="7" max="7" width="8.85546875" style="8" customWidth="1"/>
    <col min="8" max="8" width="37" style="20" customWidth="1"/>
    <col min="9" max="9" width="12.28515625" style="20" bestFit="1" customWidth="1"/>
    <col min="10" max="11" width="14.5703125" style="21" customWidth="1"/>
    <col min="12" max="13" width="14.5703125" style="23" customWidth="1"/>
    <col min="14" max="15" width="14.5703125" style="24" customWidth="1"/>
    <col min="16" max="16" width="7.42578125" style="25" bestFit="1" customWidth="1"/>
    <col min="17" max="18" width="11.85546875" style="20" customWidth="1"/>
    <col min="19" max="16384" width="10.28515625" style="20"/>
  </cols>
  <sheetData>
    <row r="1" spans="1:16" s="46" customFormat="1" ht="57.75" customHeight="1">
      <c r="A1" s="43" t="s">
        <v>91</v>
      </c>
      <c r="B1" s="43" t="s">
        <v>0</v>
      </c>
      <c r="C1" s="44" t="s">
        <v>1</v>
      </c>
      <c r="D1" s="44" t="s">
        <v>164</v>
      </c>
      <c r="E1" s="43" t="s">
        <v>2</v>
      </c>
      <c r="F1" s="44" t="s">
        <v>163</v>
      </c>
      <c r="G1" s="43" t="s">
        <v>3</v>
      </c>
      <c r="H1" s="43" t="s">
        <v>4</v>
      </c>
      <c r="I1" s="43" t="s">
        <v>5</v>
      </c>
      <c r="J1" s="16" t="s">
        <v>97</v>
      </c>
      <c r="K1" s="16" t="s">
        <v>95</v>
      </c>
      <c r="L1" s="16" t="s">
        <v>96</v>
      </c>
      <c r="M1" s="16" t="s">
        <v>150</v>
      </c>
      <c r="N1" s="16" t="s">
        <v>99</v>
      </c>
      <c r="O1" s="16" t="s">
        <v>102</v>
      </c>
      <c r="P1" s="45"/>
    </row>
    <row r="2" spans="1:16">
      <c r="A2" s="48">
        <v>1</v>
      </c>
      <c r="B2" s="49" t="s">
        <v>6</v>
      </c>
      <c r="C2" s="50" t="s">
        <v>15</v>
      </c>
      <c r="D2" s="51" t="s">
        <v>8</v>
      </c>
      <c r="E2" s="52">
        <v>93</v>
      </c>
      <c r="F2" s="51" t="s">
        <v>9</v>
      </c>
      <c r="G2" s="51" t="s">
        <v>9</v>
      </c>
      <c r="H2" s="49" t="s">
        <v>16</v>
      </c>
      <c r="I2" s="49" t="s">
        <v>17</v>
      </c>
      <c r="J2" s="53" t="s">
        <v>153</v>
      </c>
      <c r="K2" s="53">
        <v>91.97115384615384</v>
      </c>
      <c r="L2" s="53">
        <v>94.58</v>
      </c>
      <c r="M2" s="53" t="s">
        <v>149</v>
      </c>
      <c r="N2" s="53">
        <v>96.01</v>
      </c>
      <c r="O2" s="53">
        <v>86.39</v>
      </c>
    </row>
    <row r="3" spans="1:16">
      <c r="A3" s="48">
        <v>2</v>
      </c>
      <c r="B3" s="49" t="s">
        <v>6</v>
      </c>
      <c r="C3" s="50" t="s">
        <v>74</v>
      </c>
      <c r="D3" s="51" t="s">
        <v>8</v>
      </c>
      <c r="E3" s="52">
        <v>93</v>
      </c>
      <c r="F3" s="51" t="s">
        <v>9</v>
      </c>
      <c r="G3" s="51" t="s">
        <v>9</v>
      </c>
      <c r="H3" s="49" t="s">
        <v>75</v>
      </c>
      <c r="I3" s="49" t="s">
        <v>76</v>
      </c>
      <c r="J3" s="53" t="s">
        <v>153</v>
      </c>
      <c r="K3" s="53">
        <v>91.97115384615384</v>
      </c>
      <c r="L3" s="53">
        <v>94.58</v>
      </c>
      <c r="M3" s="53" t="s">
        <v>149</v>
      </c>
      <c r="N3" s="53">
        <v>96.01</v>
      </c>
      <c r="O3" s="53">
        <v>86.39</v>
      </c>
    </row>
    <row r="4" spans="1:16">
      <c r="A4" s="48">
        <v>3</v>
      </c>
      <c r="B4" s="49" t="s">
        <v>6</v>
      </c>
      <c r="C4" s="50" t="s">
        <v>12</v>
      </c>
      <c r="D4" s="51" t="s">
        <v>8</v>
      </c>
      <c r="E4" s="52">
        <v>93</v>
      </c>
      <c r="F4" s="51" t="s">
        <v>9</v>
      </c>
      <c r="G4" s="51" t="s">
        <v>9</v>
      </c>
      <c r="H4" s="49" t="s">
        <v>13</v>
      </c>
      <c r="I4" s="49" t="s">
        <v>14</v>
      </c>
      <c r="J4" s="53" t="s">
        <v>153</v>
      </c>
      <c r="K4" s="53">
        <v>91.97115384615384</v>
      </c>
      <c r="L4" s="53">
        <v>94.58</v>
      </c>
      <c r="M4" s="53" t="s">
        <v>149</v>
      </c>
      <c r="N4" s="53">
        <v>96.01</v>
      </c>
      <c r="O4" s="53">
        <v>86.39</v>
      </c>
    </row>
    <row r="5" spans="1:16">
      <c r="A5" s="48">
        <v>4</v>
      </c>
      <c r="B5" s="49" t="s">
        <v>6</v>
      </c>
      <c r="C5" s="50" t="s">
        <v>36</v>
      </c>
      <c r="D5" s="51" t="s">
        <v>8</v>
      </c>
      <c r="E5" s="52">
        <v>93</v>
      </c>
      <c r="F5" s="51" t="s">
        <v>9</v>
      </c>
      <c r="G5" s="51" t="s">
        <v>9</v>
      </c>
      <c r="H5" s="49" t="s">
        <v>37</v>
      </c>
      <c r="I5" s="49" t="s">
        <v>38</v>
      </c>
      <c r="J5" s="53" t="s">
        <v>153</v>
      </c>
      <c r="K5" s="53">
        <v>91.97115384615384</v>
      </c>
      <c r="L5" s="53">
        <v>94.58</v>
      </c>
      <c r="M5" s="53" t="s">
        <v>149</v>
      </c>
      <c r="N5" s="53">
        <v>96.01</v>
      </c>
      <c r="O5" s="53">
        <v>86.39</v>
      </c>
    </row>
    <row r="6" spans="1:16">
      <c r="A6" s="48">
        <v>5</v>
      </c>
      <c r="B6" s="49" t="s">
        <v>6</v>
      </c>
      <c r="C6" s="50" t="s">
        <v>39</v>
      </c>
      <c r="D6" s="51" t="s">
        <v>8</v>
      </c>
      <c r="E6" s="52">
        <v>93</v>
      </c>
      <c r="F6" s="51" t="s">
        <v>9</v>
      </c>
      <c r="G6" s="51" t="s">
        <v>9</v>
      </c>
      <c r="H6" s="49" t="s">
        <v>40</v>
      </c>
      <c r="I6" s="49" t="s">
        <v>41</v>
      </c>
      <c r="J6" s="53" t="s">
        <v>153</v>
      </c>
      <c r="K6" s="53">
        <v>91.97115384615384</v>
      </c>
      <c r="L6" s="53">
        <v>94.58</v>
      </c>
      <c r="M6" s="53" t="s">
        <v>149</v>
      </c>
      <c r="N6" s="53">
        <v>96.01</v>
      </c>
      <c r="O6" s="53">
        <v>86.39</v>
      </c>
    </row>
    <row r="7" spans="1:16">
      <c r="A7" s="48">
        <v>6</v>
      </c>
      <c r="B7" s="49" t="s">
        <v>6</v>
      </c>
      <c r="C7" s="50" t="s">
        <v>80</v>
      </c>
      <c r="D7" s="51" t="s">
        <v>8</v>
      </c>
      <c r="E7" s="52">
        <v>93</v>
      </c>
      <c r="F7" s="51" t="s">
        <v>9</v>
      </c>
      <c r="G7" s="51" t="s">
        <v>9</v>
      </c>
      <c r="H7" s="49" t="s">
        <v>81</v>
      </c>
      <c r="I7" s="49" t="s">
        <v>82</v>
      </c>
      <c r="J7" s="53" t="s">
        <v>153</v>
      </c>
      <c r="K7" s="53">
        <v>91.97115384615384</v>
      </c>
      <c r="L7" s="53">
        <v>94.58</v>
      </c>
      <c r="M7" s="53" t="s">
        <v>149</v>
      </c>
      <c r="N7" s="53">
        <v>96.01</v>
      </c>
      <c r="O7" s="53">
        <v>86.39</v>
      </c>
    </row>
    <row r="8" spans="1:16">
      <c r="A8" s="48">
        <v>7</v>
      </c>
      <c r="B8" s="49" t="s">
        <v>6</v>
      </c>
      <c r="C8" s="50" t="s">
        <v>30</v>
      </c>
      <c r="D8" s="51" t="s">
        <v>8</v>
      </c>
      <c r="E8" s="52">
        <v>93</v>
      </c>
      <c r="F8" s="51" t="s">
        <v>9</v>
      </c>
      <c r="G8" s="51" t="s">
        <v>9</v>
      </c>
      <c r="H8" s="49" t="s">
        <v>31</v>
      </c>
      <c r="I8" s="49" t="s">
        <v>32</v>
      </c>
      <c r="J8" s="53" t="s">
        <v>153</v>
      </c>
      <c r="K8" s="53">
        <v>91.97115384615384</v>
      </c>
      <c r="L8" s="53">
        <v>94.58</v>
      </c>
      <c r="M8" s="53" t="s">
        <v>149</v>
      </c>
      <c r="N8" s="53">
        <v>96.01</v>
      </c>
      <c r="O8" s="53">
        <v>86.39</v>
      </c>
    </row>
    <row r="9" spans="1:16">
      <c r="A9" s="48">
        <v>8</v>
      </c>
      <c r="B9" s="49" t="s">
        <v>6</v>
      </c>
      <c r="C9" s="50" t="s">
        <v>54</v>
      </c>
      <c r="D9" s="51" t="s">
        <v>8</v>
      </c>
      <c r="E9" s="52">
        <v>93</v>
      </c>
      <c r="F9" s="51" t="s">
        <v>9</v>
      </c>
      <c r="G9" s="51" t="s">
        <v>9</v>
      </c>
      <c r="H9" s="49" t="s">
        <v>55</v>
      </c>
      <c r="I9" s="49" t="s">
        <v>56</v>
      </c>
      <c r="J9" s="53" t="s">
        <v>153</v>
      </c>
      <c r="K9" s="53">
        <v>91.97115384615384</v>
      </c>
      <c r="L9" s="53">
        <v>94.58</v>
      </c>
      <c r="M9" s="53" t="s">
        <v>149</v>
      </c>
      <c r="N9" s="53">
        <v>96.01</v>
      </c>
      <c r="O9" s="53">
        <v>86.39</v>
      </c>
    </row>
    <row r="10" spans="1:16">
      <c r="A10" s="48">
        <v>9</v>
      </c>
      <c r="B10" s="49" t="s">
        <v>6</v>
      </c>
      <c r="C10" s="50" t="s">
        <v>63</v>
      </c>
      <c r="D10" s="51" t="s">
        <v>8</v>
      </c>
      <c r="E10" s="52">
        <v>93</v>
      </c>
      <c r="F10" s="51" t="s">
        <v>9</v>
      </c>
      <c r="G10" s="51" t="s">
        <v>9</v>
      </c>
      <c r="H10" s="49" t="s">
        <v>64</v>
      </c>
      <c r="I10" s="49" t="s">
        <v>65</v>
      </c>
      <c r="J10" s="53" t="s">
        <v>153</v>
      </c>
      <c r="K10" s="53">
        <v>91.97115384615384</v>
      </c>
      <c r="L10" s="53">
        <v>94.58</v>
      </c>
      <c r="M10" s="53" t="s">
        <v>149</v>
      </c>
      <c r="N10" s="53">
        <v>96.01</v>
      </c>
      <c r="O10" s="53">
        <v>86.39</v>
      </c>
    </row>
    <row r="11" spans="1:16">
      <c r="A11" s="48">
        <v>10</v>
      </c>
      <c r="B11" s="49" t="s">
        <v>6</v>
      </c>
      <c r="C11" s="50" t="s">
        <v>60</v>
      </c>
      <c r="D11" s="51" t="s">
        <v>8</v>
      </c>
      <c r="E11" s="52">
        <v>93</v>
      </c>
      <c r="F11" s="51" t="s">
        <v>9</v>
      </c>
      <c r="G11" s="51" t="s">
        <v>9</v>
      </c>
      <c r="H11" s="49" t="s">
        <v>61</v>
      </c>
      <c r="I11" s="49" t="s">
        <v>62</v>
      </c>
      <c r="J11" s="53" t="s">
        <v>153</v>
      </c>
      <c r="K11" s="53">
        <v>91.97115384615384</v>
      </c>
      <c r="L11" s="53">
        <v>94.58</v>
      </c>
      <c r="M11" s="53" t="s">
        <v>149</v>
      </c>
      <c r="N11" s="53">
        <v>96.01</v>
      </c>
      <c r="O11" s="53">
        <v>86.39</v>
      </c>
    </row>
    <row r="12" spans="1:16">
      <c r="A12" s="48">
        <v>11</v>
      </c>
      <c r="B12" s="49" t="s">
        <v>6</v>
      </c>
      <c r="C12" s="50" t="s">
        <v>51</v>
      </c>
      <c r="D12" s="51" t="s">
        <v>8</v>
      </c>
      <c r="E12" s="52">
        <v>93</v>
      </c>
      <c r="F12" s="51" t="s">
        <v>9</v>
      </c>
      <c r="G12" s="51" t="s">
        <v>9</v>
      </c>
      <c r="H12" s="49" t="s">
        <v>52</v>
      </c>
      <c r="I12" s="49" t="s">
        <v>53</v>
      </c>
      <c r="J12" s="53" t="s">
        <v>153</v>
      </c>
      <c r="K12" s="53">
        <v>91.97115384615384</v>
      </c>
      <c r="L12" s="53">
        <v>94.58</v>
      </c>
      <c r="M12" s="53" t="s">
        <v>149</v>
      </c>
      <c r="N12" s="53">
        <v>96.01</v>
      </c>
      <c r="O12" s="53">
        <v>86.39</v>
      </c>
    </row>
    <row r="13" spans="1:16">
      <c r="A13" s="48">
        <v>12</v>
      </c>
      <c r="B13" s="49" t="s">
        <v>6</v>
      </c>
      <c r="C13" s="50" t="s">
        <v>24</v>
      </c>
      <c r="D13" s="51" t="s">
        <v>8</v>
      </c>
      <c r="E13" s="52">
        <v>93</v>
      </c>
      <c r="F13" s="51" t="s">
        <v>9</v>
      </c>
      <c r="G13" s="51" t="s">
        <v>9</v>
      </c>
      <c r="H13" s="49" t="s">
        <v>25</v>
      </c>
      <c r="I13" s="49" t="s">
        <v>26</v>
      </c>
      <c r="J13" s="53" t="s">
        <v>153</v>
      </c>
      <c r="K13" s="53">
        <v>91.97115384615384</v>
      </c>
      <c r="L13" s="53">
        <v>94.58</v>
      </c>
      <c r="M13" s="53" t="s">
        <v>149</v>
      </c>
      <c r="N13" s="53">
        <v>96.01</v>
      </c>
      <c r="O13" s="53">
        <v>86.39</v>
      </c>
    </row>
    <row r="14" spans="1:16">
      <c r="A14" s="48">
        <v>13</v>
      </c>
      <c r="B14" s="49" t="s">
        <v>6</v>
      </c>
      <c r="C14" s="50" t="s">
        <v>27</v>
      </c>
      <c r="D14" s="51" t="s">
        <v>8</v>
      </c>
      <c r="E14" s="52">
        <v>93</v>
      </c>
      <c r="F14" s="51" t="s">
        <v>9</v>
      </c>
      <c r="G14" s="51" t="s">
        <v>9</v>
      </c>
      <c r="H14" s="49" t="s">
        <v>28</v>
      </c>
      <c r="I14" s="49" t="s">
        <v>29</v>
      </c>
      <c r="J14" s="53" t="s">
        <v>153</v>
      </c>
      <c r="K14" s="53">
        <v>91.97115384615384</v>
      </c>
      <c r="L14" s="53">
        <v>94.58</v>
      </c>
      <c r="M14" s="53" t="s">
        <v>149</v>
      </c>
      <c r="N14" s="53">
        <v>96.01</v>
      </c>
      <c r="O14" s="53">
        <v>86.39</v>
      </c>
    </row>
    <row r="15" spans="1:16">
      <c r="A15" s="48">
        <v>14</v>
      </c>
      <c r="B15" s="49" t="s">
        <v>6</v>
      </c>
      <c r="C15" s="50" t="s">
        <v>33</v>
      </c>
      <c r="D15" s="51" t="s">
        <v>8</v>
      </c>
      <c r="E15" s="52">
        <v>93</v>
      </c>
      <c r="F15" s="51" t="s">
        <v>9</v>
      </c>
      <c r="G15" s="51" t="s">
        <v>9</v>
      </c>
      <c r="H15" s="49" t="s">
        <v>34</v>
      </c>
      <c r="I15" s="49" t="s">
        <v>35</v>
      </c>
      <c r="J15" s="53" t="s">
        <v>153</v>
      </c>
      <c r="K15" s="53">
        <v>91.97115384615384</v>
      </c>
      <c r="L15" s="53">
        <v>94.58</v>
      </c>
      <c r="M15" s="53" t="s">
        <v>149</v>
      </c>
      <c r="N15" s="53">
        <v>96.01</v>
      </c>
      <c r="O15" s="53">
        <v>86.39</v>
      </c>
    </row>
    <row r="16" spans="1:16">
      <c r="A16" s="48">
        <v>15</v>
      </c>
      <c r="B16" s="49" t="s">
        <v>6</v>
      </c>
      <c r="C16" s="50" t="s">
        <v>48</v>
      </c>
      <c r="D16" s="51" t="s">
        <v>8</v>
      </c>
      <c r="E16" s="52">
        <v>93</v>
      </c>
      <c r="F16" s="51" t="s">
        <v>9</v>
      </c>
      <c r="G16" s="51" t="s">
        <v>9</v>
      </c>
      <c r="H16" s="49" t="s">
        <v>49</v>
      </c>
      <c r="I16" s="49" t="s">
        <v>50</v>
      </c>
      <c r="J16" s="53" t="s">
        <v>153</v>
      </c>
      <c r="K16" s="53">
        <v>91.97115384615384</v>
      </c>
      <c r="L16" s="53">
        <v>94.58</v>
      </c>
      <c r="M16" s="53" t="s">
        <v>149</v>
      </c>
      <c r="N16" s="53">
        <v>96.01</v>
      </c>
      <c r="O16" s="53">
        <v>86.39</v>
      </c>
    </row>
    <row r="17" spans="1:16">
      <c r="A17" s="48">
        <v>16</v>
      </c>
      <c r="B17" s="49" t="s">
        <v>6</v>
      </c>
      <c r="C17" s="50" t="s">
        <v>7</v>
      </c>
      <c r="D17" s="51" t="s">
        <v>8</v>
      </c>
      <c r="E17" s="52">
        <v>93</v>
      </c>
      <c r="F17" s="51" t="s">
        <v>9</v>
      </c>
      <c r="G17" s="51" t="s">
        <v>9</v>
      </c>
      <c r="H17" s="49" t="s">
        <v>10</v>
      </c>
      <c r="I17" s="49" t="s">
        <v>11</v>
      </c>
      <c r="J17" s="53" t="s">
        <v>153</v>
      </c>
      <c r="K17" s="53">
        <v>91.97115384615384</v>
      </c>
      <c r="L17" s="53">
        <v>94.58</v>
      </c>
      <c r="M17" s="53" t="s">
        <v>149</v>
      </c>
      <c r="N17" s="53">
        <v>96.01</v>
      </c>
      <c r="O17" s="53">
        <v>86.39</v>
      </c>
    </row>
    <row r="18" spans="1:16">
      <c r="A18" s="48">
        <v>17</v>
      </c>
      <c r="B18" s="49" t="s">
        <v>6</v>
      </c>
      <c r="C18" s="50" t="s">
        <v>57</v>
      </c>
      <c r="D18" s="51" t="s">
        <v>8</v>
      </c>
      <c r="E18" s="52">
        <v>93</v>
      </c>
      <c r="F18" s="51" t="s">
        <v>9</v>
      </c>
      <c r="G18" s="51" t="s">
        <v>9</v>
      </c>
      <c r="H18" s="49" t="s">
        <v>58</v>
      </c>
      <c r="I18" s="49" t="s">
        <v>59</v>
      </c>
      <c r="J18" s="53" t="s">
        <v>153</v>
      </c>
      <c r="K18" s="53">
        <v>91.97115384615384</v>
      </c>
      <c r="L18" s="53">
        <v>94.58</v>
      </c>
      <c r="M18" s="53" t="s">
        <v>149</v>
      </c>
      <c r="N18" s="53">
        <v>96.01</v>
      </c>
      <c r="O18" s="53">
        <v>86.39</v>
      </c>
      <c r="P18" s="42"/>
    </row>
    <row r="19" spans="1:16">
      <c r="A19" s="48">
        <v>18</v>
      </c>
      <c r="B19" s="49" t="s">
        <v>6</v>
      </c>
      <c r="C19" s="50" t="s">
        <v>69</v>
      </c>
      <c r="D19" s="51" t="s">
        <v>8</v>
      </c>
      <c r="E19" s="52">
        <v>93</v>
      </c>
      <c r="F19" s="51" t="s">
        <v>9</v>
      </c>
      <c r="G19" s="51" t="s">
        <v>9</v>
      </c>
      <c r="H19" s="49" t="s">
        <v>70</v>
      </c>
      <c r="I19" s="49" t="s">
        <v>71</v>
      </c>
      <c r="J19" s="53" t="s">
        <v>153</v>
      </c>
      <c r="K19" s="53">
        <v>91.97115384615384</v>
      </c>
      <c r="L19" s="53">
        <v>94.58</v>
      </c>
      <c r="M19" s="53" t="s">
        <v>149</v>
      </c>
      <c r="N19" s="53">
        <v>96.01</v>
      </c>
      <c r="O19" s="53">
        <v>86.39</v>
      </c>
      <c r="P19" s="42"/>
    </row>
    <row r="20" spans="1:16">
      <c r="A20" s="48">
        <v>19</v>
      </c>
      <c r="B20" s="49" t="s">
        <v>6</v>
      </c>
      <c r="C20" s="50" t="s">
        <v>72</v>
      </c>
      <c r="D20" s="51" t="s">
        <v>8</v>
      </c>
      <c r="E20" s="52">
        <v>93</v>
      </c>
      <c r="F20" s="51" t="s">
        <v>9</v>
      </c>
      <c r="G20" s="51" t="s">
        <v>9</v>
      </c>
      <c r="H20" s="49" t="s">
        <v>73</v>
      </c>
      <c r="I20" s="49" t="s">
        <v>11</v>
      </c>
      <c r="J20" s="53" t="s">
        <v>153</v>
      </c>
      <c r="K20" s="53">
        <v>91.97115384615384</v>
      </c>
      <c r="L20" s="53">
        <v>94.58</v>
      </c>
      <c r="M20" s="53" t="s">
        <v>149</v>
      </c>
      <c r="N20" s="53">
        <v>96.01</v>
      </c>
      <c r="O20" s="53">
        <v>86.39</v>
      </c>
      <c r="P20" s="42"/>
    </row>
    <row r="21" spans="1:16">
      <c r="A21" s="48">
        <v>20</v>
      </c>
      <c r="B21" s="49" t="s">
        <v>6</v>
      </c>
      <c r="C21" s="50" t="s">
        <v>83</v>
      </c>
      <c r="D21" s="51" t="s">
        <v>8</v>
      </c>
      <c r="E21" s="52">
        <v>93</v>
      </c>
      <c r="F21" s="51" t="s">
        <v>9</v>
      </c>
      <c r="G21" s="51" t="s">
        <v>9</v>
      </c>
      <c r="H21" s="49" t="s">
        <v>84</v>
      </c>
      <c r="I21" s="49" t="s">
        <v>11</v>
      </c>
      <c r="J21" s="53" t="s">
        <v>153</v>
      </c>
      <c r="K21" s="53">
        <v>91.97115384615384</v>
      </c>
      <c r="L21" s="53">
        <v>94.58</v>
      </c>
      <c r="M21" s="53" t="s">
        <v>149</v>
      </c>
      <c r="N21" s="53">
        <v>96.01</v>
      </c>
      <c r="O21" s="53">
        <v>86.39</v>
      </c>
      <c r="P21" s="42"/>
    </row>
    <row r="22" spans="1:16">
      <c r="A22" s="48">
        <v>21</v>
      </c>
      <c r="B22" s="49" t="s">
        <v>6</v>
      </c>
      <c r="C22" s="50" t="s">
        <v>21</v>
      </c>
      <c r="D22" s="51" t="s">
        <v>8</v>
      </c>
      <c r="E22" s="52">
        <v>93</v>
      </c>
      <c r="F22" s="51" t="s">
        <v>9</v>
      </c>
      <c r="G22" s="51" t="s">
        <v>9</v>
      </c>
      <c r="H22" s="49" t="s">
        <v>22</v>
      </c>
      <c r="I22" s="49" t="s">
        <v>23</v>
      </c>
      <c r="J22" s="53" t="s">
        <v>153</v>
      </c>
      <c r="K22" s="53">
        <v>91.97115384615384</v>
      </c>
      <c r="L22" s="53">
        <v>94.58</v>
      </c>
      <c r="M22" s="53" t="s">
        <v>149</v>
      </c>
      <c r="N22" s="53">
        <v>96.01</v>
      </c>
      <c r="O22" s="53">
        <v>86.39</v>
      </c>
      <c r="P22" s="42"/>
    </row>
    <row r="23" spans="1:16">
      <c r="A23" s="48">
        <v>22</v>
      </c>
      <c r="B23" s="49" t="s">
        <v>6</v>
      </c>
      <c r="C23" s="50" t="s">
        <v>18</v>
      </c>
      <c r="D23" s="51" t="s">
        <v>8</v>
      </c>
      <c r="E23" s="52">
        <v>93</v>
      </c>
      <c r="F23" s="51" t="s">
        <v>9</v>
      </c>
      <c r="G23" s="51" t="s">
        <v>9</v>
      </c>
      <c r="H23" s="49" t="s">
        <v>19</v>
      </c>
      <c r="I23" s="49" t="s">
        <v>20</v>
      </c>
      <c r="J23" s="53" t="s">
        <v>153</v>
      </c>
      <c r="K23" s="53">
        <v>91.97115384615384</v>
      </c>
      <c r="L23" s="53">
        <v>94.58</v>
      </c>
      <c r="M23" s="53" t="s">
        <v>149</v>
      </c>
      <c r="N23" s="53">
        <v>96.01</v>
      </c>
      <c r="O23" s="53">
        <v>86.39</v>
      </c>
      <c r="P23" s="42"/>
    </row>
    <row r="24" spans="1:16">
      <c r="A24" s="48">
        <v>23</v>
      </c>
      <c r="B24" s="49" t="s">
        <v>6</v>
      </c>
      <c r="C24" s="50" t="s">
        <v>45</v>
      </c>
      <c r="D24" s="51" t="s">
        <v>8</v>
      </c>
      <c r="E24" s="52">
        <v>93</v>
      </c>
      <c r="F24" s="51" t="s">
        <v>9</v>
      </c>
      <c r="G24" s="51" t="s">
        <v>9</v>
      </c>
      <c r="H24" s="49" t="s">
        <v>46</v>
      </c>
      <c r="I24" s="49" t="s">
        <v>47</v>
      </c>
      <c r="J24" s="53" t="s">
        <v>153</v>
      </c>
      <c r="K24" s="53">
        <v>91.97115384615384</v>
      </c>
      <c r="L24" s="53">
        <v>94.58</v>
      </c>
      <c r="M24" s="53" t="s">
        <v>149</v>
      </c>
      <c r="N24" s="53">
        <v>96.01</v>
      </c>
      <c r="O24" s="53">
        <v>86.39</v>
      </c>
      <c r="P24" s="42"/>
    </row>
    <row r="25" spans="1:16">
      <c r="A25" s="48">
        <v>24</v>
      </c>
      <c r="B25" s="49" t="s">
        <v>6</v>
      </c>
      <c r="C25" s="50" t="s">
        <v>42</v>
      </c>
      <c r="D25" s="51" t="s">
        <v>8</v>
      </c>
      <c r="E25" s="52">
        <v>93</v>
      </c>
      <c r="F25" s="51" t="s">
        <v>9</v>
      </c>
      <c r="G25" s="51" t="s">
        <v>9</v>
      </c>
      <c r="H25" s="49" t="s">
        <v>43</v>
      </c>
      <c r="I25" s="49" t="s">
        <v>44</v>
      </c>
      <c r="J25" s="53" t="s">
        <v>153</v>
      </c>
      <c r="K25" s="53">
        <v>91.97115384615384</v>
      </c>
      <c r="L25" s="53">
        <v>94.58</v>
      </c>
      <c r="M25" s="53" t="s">
        <v>149</v>
      </c>
      <c r="N25" s="53">
        <v>96.01</v>
      </c>
      <c r="O25" s="53">
        <v>86.39</v>
      </c>
      <c r="P25" s="42"/>
    </row>
    <row r="26" spans="1:16">
      <c r="A26" s="48">
        <v>25</v>
      </c>
      <c r="B26" s="49" t="s">
        <v>6</v>
      </c>
      <c r="C26" s="50" t="s">
        <v>66</v>
      </c>
      <c r="D26" s="51" t="s">
        <v>8</v>
      </c>
      <c r="E26" s="52">
        <v>93</v>
      </c>
      <c r="F26" s="51" t="s">
        <v>9</v>
      </c>
      <c r="G26" s="51" t="s">
        <v>9</v>
      </c>
      <c r="H26" s="49" t="s">
        <v>67</v>
      </c>
      <c r="I26" s="49" t="s">
        <v>68</v>
      </c>
      <c r="J26" s="53" t="s">
        <v>153</v>
      </c>
      <c r="K26" s="53">
        <v>91.97115384615384</v>
      </c>
      <c r="L26" s="53">
        <v>94.58</v>
      </c>
      <c r="M26" s="53" t="s">
        <v>149</v>
      </c>
      <c r="N26" s="53">
        <v>96.01</v>
      </c>
      <c r="O26" s="53">
        <v>86.39</v>
      </c>
      <c r="P26" s="42"/>
    </row>
    <row r="27" spans="1:16">
      <c r="A27" s="48">
        <v>26</v>
      </c>
      <c r="B27" s="49" t="s">
        <v>6</v>
      </c>
      <c r="C27" s="50" t="s">
        <v>88</v>
      </c>
      <c r="D27" s="51" t="s">
        <v>8</v>
      </c>
      <c r="E27" s="52">
        <v>93.998999999999995</v>
      </c>
      <c r="F27" s="51" t="s">
        <v>9</v>
      </c>
      <c r="G27" s="51" t="s">
        <v>9</v>
      </c>
      <c r="H27" s="49" t="s">
        <v>89</v>
      </c>
      <c r="I27" s="49" t="s">
        <v>90</v>
      </c>
      <c r="J27" s="53" t="s">
        <v>153</v>
      </c>
      <c r="K27" s="53">
        <v>91.97115384615384</v>
      </c>
      <c r="L27" s="53">
        <v>94.58</v>
      </c>
      <c r="M27" s="53" t="s">
        <v>149</v>
      </c>
      <c r="N27" s="53">
        <v>96.01</v>
      </c>
      <c r="O27" s="53">
        <v>86.39</v>
      </c>
      <c r="P27" s="42"/>
    </row>
    <row r="28" spans="1:16">
      <c r="A28" s="48">
        <v>27</v>
      </c>
      <c r="B28" s="49" t="s">
        <v>6</v>
      </c>
      <c r="C28" s="50" t="s">
        <v>85</v>
      </c>
      <c r="D28" s="51" t="s">
        <v>8</v>
      </c>
      <c r="E28" s="52">
        <v>93</v>
      </c>
      <c r="F28" s="51" t="s">
        <v>9</v>
      </c>
      <c r="G28" s="51" t="s">
        <v>9</v>
      </c>
      <c r="H28" s="49" t="s">
        <v>86</v>
      </c>
      <c r="I28" s="49" t="s">
        <v>87</v>
      </c>
      <c r="J28" s="53" t="s">
        <v>153</v>
      </c>
      <c r="K28" s="53">
        <v>91.97115384615384</v>
      </c>
      <c r="L28" s="53">
        <v>94.58</v>
      </c>
      <c r="M28" s="53" t="s">
        <v>149</v>
      </c>
      <c r="N28" s="53">
        <v>96.01</v>
      </c>
      <c r="O28" s="53">
        <v>86.39</v>
      </c>
      <c r="P28" s="42"/>
    </row>
    <row r="29" spans="1:16">
      <c r="A29" s="48">
        <v>28</v>
      </c>
      <c r="B29" s="54" t="s">
        <v>6</v>
      </c>
      <c r="C29" s="55">
        <v>1618</v>
      </c>
      <c r="D29" s="51" t="s">
        <v>8</v>
      </c>
      <c r="E29" s="52">
        <v>93</v>
      </c>
      <c r="F29" s="51" t="s">
        <v>9</v>
      </c>
      <c r="G29" s="51" t="s">
        <v>9</v>
      </c>
      <c r="H29" s="54" t="s">
        <v>114</v>
      </c>
      <c r="I29" s="54" t="s">
        <v>114</v>
      </c>
      <c r="J29" s="56" t="s">
        <v>153</v>
      </c>
      <c r="K29" s="56" t="s">
        <v>153</v>
      </c>
      <c r="L29" s="56" t="s">
        <v>153</v>
      </c>
      <c r="M29" s="56" t="s">
        <v>153</v>
      </c>
      <c r="N29" s="56" t="s">
        <v>153</v>
      </c>
      <c r="O29" s="56" t="s">
        <v>151</v>
      </c>
      <c r="P29" s="42"/>
    </row>
    <row r="30" spans="1:16">
      <c r="A30" s="48">
        <v>29</v>
      </c>
      <c r="B30" s="54" t="s">
        <v>6</v>
      </c>
      <c r="C30" s="50" t="s">
        <v>15</v>
      </c>
      <c r="D30" s="51" t="s">
        <v>8</v>
      </c>
      <c r="E30" s="52">
        <v>93</v>
      </c>
      <c r="F30" s="51" t="s">
        <v>9</v>
      </c>
      <c r="G30" s="51" t="s">
        <v>9</v>
      </c>
      <c r="H30" s="54" t="s">
        <v>115</v>
      </c>
      <c r="I30" s="54" t="s">
        <v>138</v>
      </c>
      <c r="J30" s="56" t="s">
        <v>153</v>
      </c>
      <c r="K30" s="56" t="s">
        <v>153</v>
      </c>
      <c r="L30" s="56" t="s">
        <v>153</v>
      </c>
      <c r="M30" s="56" t="s">
        <v>153</v>
      </c>
      <c r="N30" s="56" t="s">
        <v>153</v>
      </c>
      <c r="O30" s="56" t="s">
        <v>151</v>
      </c>
      <c r="P30" s="42"/>
    </row>
    <row r="31" spans="1:16">
      <c r="A31" s="48">
        <v>30</v>
      </c>
      <c r="B31" s="54" t="s">
        <v>6</v>
      </c>
      <c r="C31" s="50" t="s">
        <v>116</v>
      </c>
      <c r="D31" s="51" t="s">
        <v>8</v>
      </c>
      <c r="E31" s="52">
        <v>93</v>
      </c>
      <c r="F31" s="51" t="s">
        <v>9</v>
      </c>
      <c r="G31" s="51" t="s">
        <v>9</v>
      </c>
      <c r="H31" s="54" t="s">
        <v>117</v>
      </c>
      <c r="I31" s="54"/>
      <c r="J31" s="56" t="s">
        <v>153</v>
      </c>
      <c r="K31" s="56" t="s">
        <v>153</v>
      </c>
      <c r="L31" s="56" t="s">
        <v>153</v>
      </c>
      <c r="M31" s="56" t="s">
        <v>153</v>
      </c>
      <c r="N31" s="56" t="s">
        <v>153</v>
      </c>
      <c r="O31" s="56" t="s">
        <v>151</v>
      </c>
      <c r="P31" s="42"/>
    </row>
    <row r="32" spans="1:16">
      <c r="A32" s="48">
        <v>31</v>
      </c>
      <c r="B32" s="54" t="s">
        <v>6</v>
      </c>
      <c r="C32" s="50" t="s">
        <v>118</v>
      </c>
      <c r="D32" s="51" t="s">
        <v>8</v>
      </c>
      <c r="E32" s="52">
        <v>93</v>
      </c>
      <c r="F32" s="51" t="s">
        <v>9</v>
      </c>
      <c r="G32" s="51" t="s">
        <v>9</v>
      </c>
      <c r="H32" s="54" t="s">
        <v>119</v>
      </c>
      <c r="I32" s="54" t="s">
        <v>139</v>
      </c>
      <c r="J32" s="56" t="s">
        <v>153</v>
      </c>
      <c r="K32" s="56" t="s">
        <v>153</v>
      </c>
      <c r="L32" s="56" t="s">
        <v>153</v>
      </c>
      <c r="M32" s="56" t="s">
        <v>153</v>
      </c>
      <c r="N32" s="56" t="s">
        <v>153</v>
      </c>
      <c r="O32" s="56" t="s">
        <v>151</v>
      </c>
      <c r="P32" s="42"/>
    </row>
    <row r="33" spans="1:16">
      <c r="A33" s="48">
        <v>32</v>
      </c>
      <c r="B33" s="54" t="s">
        <v>6</v>
      </c>
      <c r="C33" s="50" t="s">
        <v>120</v>
      </c>
      <c r="D33" s="51" t="s">
        <v>8</v>
      </c>
      <c r="E33" s="52">
        <v>93</v>
      </c>
      <c r="F33" s="51" t="s">
        <v>9</v>
      </c>
      <c r="G33" s="51" t="s">
        <v>9</v>
      </c>
      <c r="H33" s="54" t="s">
        <v>121</v>
      </c>
      <c r="I33" s="54" t="s">
        <v>140</v>
      </c>
      <c r="J33" s="56" t="s">
        <v>153</v>
      </c>
      <c r="K33" s="56" t="s">
        <v>153</v>
      </c>
      <c r="L33" s="56" t="s">
        <v>153</v>
      </c>
      <c r="M33" s="56" t="s">
        <v>153</v>
      </c>
      <c r="N33" s="56" t="s">
        <v>153</v>
      </c>
      <c r="O33" s="56" t="s">
        <v>151</v>
      </c>
      <c r="P33" s="42"/>
    </row>
    <row r="34" spans="1:16">
      <c r="A34" s="48">
        <v>33</v>
      </c>
      <c r="B34" s="54" t="s">
        <v>6</v>
      </c>
      <c r="C34" s="50" t="s">
        <v>122</v>
      </c>
      <c r="D34" s="51" t="s">
        <v>8</v>
      </c>
      <c r="E34" s="52">
        <v>93</v>
      </c>
      <c r="F34" s="51" t="s">
        <v>9</v>
      </c>
      <c r="G34" s="51" t="s">
        <v>9</v>
      </c>
      <c r="H34" s="54" t="s">
        <v>123</v>
      </c>
      <c r="I34" s="54" t="s">
        <v>141</v>
      </c>
      <c r="J34" s="56" t="s">
        <v>153</v>
      </c>
      <c r="K34" s="56" t="s">
        <v>153</v>
      </c>
      <c r="L34" s="56" t="s">
        <v>153</v>
      </c>
      <c r="M34" s="56" t="s">
        <v>153</v>
      </c>
      <c r="N34" s="56" t="s">
        <v>153</v>
      </c>
      <c r="O34" s="56" t="s">
        <v>151</v>
      </c>
      <c r="P34" s="42"/>
    </row>
    <row r="35" spans="1:16">
      <c r="A35" s="48">
        <v>34</v>
      </c>
      <c r="B35" s="54" t="s">
        <v>6</v>
      </c>
      <c r="C35" s="50" t="s">
        <v>124</v>
      </c>
      <c r="D35" s="51" t="s">
        <v>8</v>
      </c>
      <c r="E35" s="52">
        <v>93</v>
      </c>
      <c r="F35" s="51" t="s">
        <v>9</v>
      </c>
      <c r="G35" s="51" t="s">
        <v>9</v>
      </c>
      <c r="H35" s="54" t="s">
        <v>125</v>
      </c>
      <c r="I35" s="54" t="s">
        <v>142</v>
      </c>
      <c r="J35" s="56" t="s">
        <v>153</v>
      </c>
      <c r="K35" s="56" t="s">
        <v>153</v>
      </c>
      <c r="L35" s="56" t="s">
        <v>153</v>
      </c>
      <c r="M35" s="56" t="s">
        <v>153</v>
      </c>
      <c r="N35" s="56" t="s">
        <v>153</v>
      </c>
      <c r="O35" s="56" t="s">
        <v>151</v>
      </c>
      <c r="P35" s="42"/>
    </row>
    <row r="36" spans="1:16">
      <c r="A36" s="48">
        <v>35</v>
      </c>
      <c r="B36" s="54" t="s">
        <v>6</v>
      </c>
      <c r="C36" s="50" t="s">
        <v>126</v>
      </c>
      <c r="D36" s="51" t="s">
        <v>8</v>
      </c>
      <c r="E36" s="52">
        <v>93</v>
      </c>
      <c r="F36" s="51" t="s">
        <v>9</v>
      </c>
      <c r="G36" s="51" t="s">
        <v>9</v>
      </c>
      <c r="H36" s="54" t="s">
        <v>127</v>
      </c>
      <c r="I36" s="54" t="s">
        <v>143</v>
      </c>
      <c r="J36" s="56" t="s">
        <v>153</v>
      </c>
      <c r="K36" s="56" t="s">
        <v>153</v>
      </c>
      <c r="L36" s="56" t="s">
        <v>153</v>
      </c>
      <c r="M36" s="56" t="s">
        <v>153</v>
      </c>
      <c r="N36" s="56" t="s">
        <v>153</v>
      </c>
      <c r="O36" s="56" t="s">
        <v>151</v>
      </c>
      <c r="P36" s="42"/>
    </row>
    <row r="37" spans="1:16">
      <c r="A37" s="48">
        <v>36</v>
      </c>
      <c r="B37" s="54" t="s">
        <v>6</v>
      </c>
      <c r="C37" s="50" t="s">
        <v>128</v>
      </c>
      <c r="D37" s="51" t="s">
        <v>8</v>
      </c>
      <c r="E37" s="52">
        <v>93</v>
      </c>
      <c r="F37" s="51" t="s">
        <v>9</v>
      </c>
      <c r="G37" s="51" t="s">
        <v>9</v>
      </c>
      <c r="H37" s="54" t="s">
        <v>129</v>
      </c>
      <c r="I37" s="54" t="s">
        <v>144</v>
      </c>
      <c r="J37" s="56" t="s">
        <v>153</v>
      </c>
      <c r="K37" s="56" t="s">
        <v>153</v>
      </c>
      <c r="L37" s="56" t="s">
        <v>153</v>
      </c>
      <c r="M37" s="56" t="s">
        <v>153</v>
      </c>
      <c r="N37" s="56" t="s">
        <v>153</v>
      </c>
      <c r="O37" s="56" t="s">
        <v>151</v>
      </c>
      <c r="P37" s="42"/>
    </row>
    <row r="38" spans="1:16">
      <c r="A38" s="48">
        <v>37</v>
      </c>
      <c r="B38" s="54" t="s">
        <v>6</v>
      </c>
      <c r="C38" s="50" t="s">
        <v>130</v>
      </c>
      <c r="D38" s="51" t="s">
        <v>8</v>
      </c>
      <c r="E38" s="52">
        <v>93</v>
      </c>
      <c r="F38" s="51" t="s">
        <v>9</v>
      </c>
      <c r="G38" s="51" t="s">
        <v>9</v>
      </c>
      <c r="H38" s="54" t="s">
        <v>131</v>
      </c>
      <c r="I38" s="54" t="s">
        <v>145</v>
      </c>
      <c r="J38" s="56" t="s">
        <v>153</v>
      </c>
      <c r="K38" s="56" t="s">
        <v>153</v>
      </c>
      <c r="L38" s="56" t="s">
        <v>153</v>
      </c>
      <c r="M38" s="56" t="s">
        <v>153</v>
      </c>
      <c r="N38" s="56" t="s">
        <v>153</v>
      </c>
      <c r="O38" s="56" t="s">
        <v>151</v>
      </c>
      <c r="P38" s="42"/>
    </row>
    <row r="39" spans="1:16">
      <c r="A39" s="48">
        <v>38</v>
      </c>
      <c r="B39" s="54" t="s">
        <v>6</v>
      </c>
      <c r="C39" s="50" t="s">
        <v>132</v>
      </c>
      <c r="D39" s="51" t="s">
        <v>8</v>
      </c>
      <c r="E39" s="52">
        <v>93</v>
      </c>
      <c r="F39" s="51" t="s">
        <v>9</v>
      </c>
      <c r="G39" s="51" t="s">
        <v>9</v>
      </c>
      <c r="H39" s="54" t="s">
        <v>133</v>
      </c>
      <c r="I39" s="54" t="s">
        <v>146</v>
      </c>
      <c r="J39" s="56" t="s">
        <v>153</v>
      </c>
      <c r="K39" s="56" t="s">
        <v>153</v>
      </c>
      <c r="L39" s="56" t="s">
        <v>153</v>
      </c>
      <c r="M39" s="56" t="s">
        <v>153</v>
      </c>
      <c r="N39" s="56" t="s">
        <v>153</v>
      </c>
      <c r="O39" s="56" t="s">
        <v>151</v>
      </c>
      <c r="P39" s="42"/>
    </row>
    <row r="40" spans="1:16">
      <c r="A40" s="48">
        <v>39</v>
      </c>
      <c r="B40" s="54" t="s">
        <v>6</v>
      </c>
      <c r="C40" s="50" t="s">
        <v>134</v>
      </c>
      <c r="D40" s="51" t="s">
        <v>8</v>
      </c>
      <c r="E40" s="52">
        <v>93</v>
      </c>
      <c r="F40" s="51" t="s">
        <v>9</v>
      </c>
      <c r="G40" s="51" t="s">
        <v>9</v>
      </c>
      <c r="H40" s="54" t="s">
        <v>135</v>
      </c>
      <c r="I40" s="54" t="s">
        <v>147</v>
      </c>
      <c r="J40" s="56" t="s">
        <v>153</v>
      </c>
      <c r="K40" s="56" t="s">
        <v>153</v>
      </c>
      <c r="L40" s="56" t="s">
        <v>153</v>
      </c>
      <c r="M40" s="56" t="s">
        <v>153</v>
      </c>
      <c r="N40" s="56" t="s">
        <v>153</v>
      </c>
      <c r="O40" s="56" t="s">
        <v>151</v>
      </c>
      <c r="P40" s="42"/>
    </row>
    <row r="41" spans="1:16">
      <c r="A41" s="48">
        <v>40</v>
      </c>
      <c r="B41" s="54" t="s">
        <v>6</v>
      </c>
      <c r="C41" s="50" t="s">
        <v>136</v>
      </c>
      <c r="D41" s="51" t="s">
        <v>8</v>
      </c>
      <c r="E41" s="52">
        <v>93</v>
      </c>
      <c r="F41" s="51" t="s">
        <v>9</v>
      </c>
      <c r="G41" s="51" t="s">
        <v>9</v>
      </c>
      <c r="H41" s="54" t="s">
        <v>137</v>
      </c>
      <c r="I41" s="54" t="s">
        <v>148</v>
      </c>
      <c r="J41" s="56" t="s">
        <v>153</v>
      </c>
      <c r="K41" s="56" t="s">
        <v>153</v>
      </c>
      <c r="L41" s="56" t="s">
        <v>153</v>
      </c>
      <c r="M41" s="56" t="s">
        <v>153</v>
      </c>
      <c r="N41" s="56" t="s">
        <v>153</v>
      </c>
      <c r="O41" s="56" t="s">
        <v>151</v>
      </c>
      <c r="P41" s="42"/>
    </row>
    <row r="42" spans="1:16" s="26" customFormat="1">
      <c r="A42" s="27">
        <v>41</v>
      </c>
      <c r="B42" s="29" t="s">
        <v>6</v>
      </c>
      <c r="C42" s="38" t="s">
        <v>77</v>
      </c>
      <c r="D42" s="47" t="s">
        <v>8</v>
      </c>
      <c r="E42" s="39">
        <v>12</v>
      </c>
      <c r="F42" s="47" t="s">
        <v>9</v>
      </c>
      <c r="G42" s="47" t="s">
        <v>9</v>
      </c>
      <c r="H42" s="29" t="s">
        <v>78</v>
      </c>
      <c r="I42" s="29" t="s">
        <v>79</v>
      </c>
      <c r="J42" s="30" t="s">
        <v>153</v>
      </c>
      <c r="K42" s="30">
        <v>91.97115384615384</v>
      </c>
      <c r="L42" s="30">
        <v>94.58</v>
      </c>
      <c r="M42" s="30" t="s">
        <v>149</v>
      </c>
      <c r="N42" s="30">
        <v>96.01</v>
      </c>
      <c r="O42" s="30" t="s">
        <v>149</v>
      </c>
      <c r="P42" s="28" t="s">
        <v>103</v>
      </c>
    </row>
    <row r="43" spans="1:16" s="26" customFormat="1">
      <c r="A43" s="31">
        <v>42</v>
      </c>
      <c r="B43" s="32" t="s">
        <v>6</v>
      </c>
      <c r="C43" s="33">
        <v>1012</v>
      </c>
      <c r="D43" s="33" t="s">
        <v>8</v>
      </c>
      <c r="E43" s="34"/>
      <c r="F43" s="33" t="s">
        <v>9</v>
      </c>
      <c r="G43" s="33" t="s">
        <v>9</v>
      </c>
      <c r="H43" s="34" t="s">
        <v>104</v>
      </c>
      <c r="I43" s="35" t="s">
        <v>105</v>
      </c>
      <c r="J43" s="36" t="s">
        <v>153</v>
      </c>
      <c r="K43" s="36" t="s">
        <v>153</v>
      </c>
      <c r="L43" s="36" t="s">
        <v>153</v>
      </c>
      <c r="M43" s="36">
        <v>95.03</v>
      </c>
      <c r="N43" s="36" t="s">
        <v>149</v>
      </c>
      <c r="O43" s="36" t="s">
        <v>149</v>
      </c>
      <c r="P43" s="33" t="s">
        <v>103</v>
      </c>
    </row>
    <row r="46" spans="1:16">
      <c r="J46" s="37" t="s">
        <v>154</v>
      </c>
    </row>
  </sheetData>
  <phoneticPr fontId="2" type="noConversion"/>
  <printOptions gridLines="1"/>
  <pageMargins left="0.75" right="0.75" top="1" bottom="1" header="0.5" footer="0.5"/>
  <pageSetup scale="83" orientation="portrait" r:id="rId1"/>
  <headerFooter alignWithMargins="0">
    <oddHeader>&amp;A</oddHeader>
    <oddFooter>&amp;RLast Updated 9/14/09 DKey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B3"/>
  <sheetViews>
    <sheetView workbookViewId="0">
      <selection activeCell="E10" sqref="E10"/>
    </sheetView>
  </sheetViews>
  <sheetFormatPr defaultRowHeight="15"/>
  <sheetData>
    <row r="1" spans="1:2" ht="17.25">
      <c r="A1" s="58" t="s">
        <v>166</v>
      </c>
    </row>
    <row r="3" spans="1:2">
      <c r="B3" t="s">
        <v>162</v>
      </c>
    </row>
  </sheetData>
  <printOptions gridLines="1"/>
  <pageMargins left="0.7" right="0.7" top="0.75" bottom="0.75" header="0.3" footer="0.3"/>
  <pageSetup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FACET CAP EXPLAINED</vt:lpstr>
      <vt:lpstr>Cap Calculations</vt:lpstr>
      <vt:lpstr>Sponsor Level Cap (SL) Config</vt:lpstr>
      <vt:lpstr>Project Level Cap (PL) Config</vt:lpstr>
      <vt:lpstr>'Cap Calculations'!Print_Area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dkey</cp:lastModifiedBy>
  <cp:lastPrinted>2012-02-28T14:11:31Z</cp:lastPrinted>
  <dcterms:created xsi:type="dcterms:W3CDTF">2008-11-26T19:04:34Z</dcterms:created>
  <dcterms:modified xsi:type="dcterms:W3CDTF">2012-03-08T17:32:38Z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rget Audiences">
    <vt:lpwstr/>
  </property>
</Properties>
</file>