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F28" s="1"/>
  <c r="F10"/>
  <c r="F13" s="1"/>
  <c r="F21"/>
  <c r="F22" s="1"/>
  <c r="F6"/>
  <c r="F7" s="1"/>
  <c r="C25"/>
  <c r="C28" s="1"/>
  <c r="C21"/>
  <c r="C22" s="1"/>
  <c r="C27" s="1"/>
  <c r="C29" s="1"/>
  <c r="C10"/>
  <c r="C13" s="1"/>
  <c r="C6"/>
  <c r="C7" s="1"/>
  <c r="C12" s="1"/>
  <c r="F27" l="1"/>
  <c r="F29" s="1"/>
  <c r="F12"/>
  <c r="F14" s="1"/>
  <c r="C14"/>
</calcChain>
</file>

<file path=xl/sharedStrings.xml><?xml version="1.0" encoding="utf-8"?>
<sst xmlns="http://schemas.openxmlformats.org/spreadsheetml/2006/main" count="38" uniqueCount="16">
  <si>
    <t>9-mo salary</t>
  </si>
  <si>
    <t>Annualized</t>
  </si>
  <si>
    <t>EL-2 Salary Cap</t>
  </si>
  <si>
    <t xml:space="preserve"> 10% of cap</t>
  </si>
  <si>
    <t>Actual Salary at 10%</t>
  </si>
  <si>
    <t>Cap at 10%</t>
  </si>
  <si>
    <t>HHS Awards issued before 12/23/11 subject to EL-1</t>
  </si>
  <si>
    <t>HHS Awards issued on or after 12/23/11 subject to EL-2</t>
  </si>
  <si>
    <t>Project Effort 10% CY</t>
  </si>
  <si>
    <t>Where effort is 10% CY</t>
  </si>
  <si>
    <t>Difference to be C/S</t>
  </si>
  <si>
    <t>Project Effort 100% SU (or 25% CY)</t>
  </si>
  <si>
    <t>Actual Salary at 100% SU (or 25% CY)</t>
  </si>
  <si>
    <t>Cap at 25%</t>
  </si>
  <si>
    <t xml:space="preserve"> 25% of cap</t>
  </si>
  <si>
    <t>Where effort is 100% SU (or 25% CY)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</si>
</sst>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0" fillId="0" borderId="3" xfId="0" applyBorder="1"/>
    <xf numFmtId="164" fontId="0" fillId="0" borderId="4" xfId="1" applyNumberFormat="1" applyFont="1" applyBorder="1"/>
    <xf numFmtId="0" fontId="2" fillId="0" borderId="3" xfId="0" applyFont="1" applyBorder="1"/>
    <xf numFmtId="164" fontId="0" fillId="0" borderId="5" xfId="1" applyNumberFormat="1" applyFont="1" applyBorder="1"/>
    <xf numFmtId="0" fontId="3" fillId="0" borderId="3" xfId="0" applyFont="1" applyBorder="1"/>
    <xf numFmtId="164" fontId="3" fillId="0" borderId="4" xfId="1" applyNumberFormat="1" applyFont="1" applyBorder="1"/>
    <xf numFmtId="0" fontId="3" fillId="0" borderId="6" xfId="0" applyFont="1" applyBorder="1"/>
    <xf numFmtId="164" fontId="3" fillId="0" borderId="7" xfId="1" applyNumberFormat="1" applyFont="1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9"/>
  <sheetViews>
    <sheetView tabSelected="1" workbookViewId="0"/>
  </sheetViews>
  <sheetFormatPr defaultRowHeight="15"/>
  <cols>
    <col min="2" max="2" width="31.140625" customWidth="1"/>
    <col min="3" max="3" width="18.5703125" style="1" customWidth="1"/>
    <col min="5" max="5" width="49.28515625" customWidth="1"/>
    <col min="6" max="6" width="12" customWidth="1"/>
  </cols>
  <sheetData>
    <row r="1" spans="2:6" ht="15.75" thickBot="1"/>
    <row r="2" spans="2:6">
      <c r="B2" s="11" t="s">
        <v>9</v>
      </c>
      <c r="C2" s="12"/>
      <c r="E2" s="11" t="s">
        <v>15</v>
      </c>
      <c r="F2" s="12"/>
    </row>
    <row r="3" spans="2:6">
      <c r="B3" s="2"/>
      <c r="C3" s="3"/>
      <c r="E3" s="2"/>
      <c r="F3" s="10"/>
    </row>
    <row r="4" spans="2:6">
      <c r="B4" s="4" t="s">
        <v>6</v>
      </c>
      <c r="C4" s="3"/>
      <c r="E4" s="4" t="s">
        <v>6</v>
      </c>
      <c r="F4" s="3"/>
    </row>
    <row r="5" spans="2:6">
      <c r="B5" s="2" t="s">
        <v>0</v>
      </c>
      <c r="C5" s="3">
        <v>180000</v>
      </c>
      <c r="E5" s="2" t="s">
        <v>0</v>
      </c>
      <c r="F5" s="3">
        <v>180000</v>
      </c>
    </row>
    <row r="6" spans="2:6">
      <c r="B6" s="2" t="s">
        <v>1</v>
      </c>
      <c r="C6" s="3">
        <f>C5/9*12</f>
        <v>240000</v>
      </c>
      <c r="E6" s="2" t="s">
        <v>1</v>
      </c>
      <c r="F6" s="3">
        <f>F5/9*12</f>
        <v>240000</v>
      </c>
    </row>
    <row r="7" spans="2:6">
      <c r="B7" s="2" t="s">
        <v>8</v>
      </c>
      <c r="C7" s="3">
        <f>C6*0.1</f>
        <v>24000</v>
      </c>
      <c r="E7" s="2" t="s">
        <v>11</v>
      </c>
      <c r="F7" s="3">
        <f>F6/12*3</f>
        <v>60000</v>
      </c>
    </row>
    <row r="8" spans="2:6">
      <c r="B8" s="2"/>
      <c r="C8" s="3"/>
      <c r="E8" s="2"/>
      <c r="F8" s="3"/>
    </row>
    <row r="9" spans="2:6">
      <c r="B9" s="2" t="s">
        <v>2</v>
      </c>
      <c r="C9" s="3">
        <v>199700</v>
      </c>
      <c r="E9" s="2" t="s">
        <v>2</v>
      </c>
      <c r="F9" s="3">
        <v>199700</v>
      </c>
    </row>
    <row r="10" spans="2:6">
      <c r="B10" s="2" t="s">
        <v>3</v>
      </c>
      <c r="C10" s="3">
        <f>C9*0.1</f>
        <v>19970</v>
      </c>
      <c r="E10" s="2" t="s">
        <v>14</v>
      </c>
      <c r="F10" s="3">
        <f>F9*0.25</f>
        <v>49925</v>
      </c>
    </row>
    <row r="11" spans="2:6">
      <c r="B11" s="2"/>
      <c r="C11" s="3"/>
      <c r="E11" s="2"/>
      <c r="F11" s="3"/>
    </row>
    <row r="12" spans="2:6">
      <c r="B12" s="2" t="s">
        <v>4</v>
      </c>
      <c r="C12" s="3">
        <f>C7</f>
        <v>24000</v>
      </c>
      <c r="E12" s="2" t="s">
        <v>12</v>
      </c>
      <c r="F12" s="3">
        <f>F7</f>
        <v>60000</v>
      </c>
    </row>
    <row r="13" spans="2:6">
      <c r="B13" s="2" t="s">
        <v>5</v>
      </c>
      <c r="C13" s="5">
        <f>C10</f>
        <v>19970</v>
      </c>
      <c r="E13" s="2" t="s">
        <v>13</v>
      </c>
      <c r="F13" s="5">
        <f>F10</f>
        <v>49925</v>
      </c>
    </row>
    <row r="14" spans="2:6">
      <c r="B14" s="6" t="s">
        <v>10</v>
      </c>
      <c r="C14" s="7">
        <f>C12-C13</f>
        <v>4030</v>
      </c>
      <c r="E14" s="6" t="s">
        <v>10</v>
      </c>
      <c r="F14" s="7">
        <f>F12-F13</f>
        <v>10075</v>
      </c>
    </row>
    <row r="15" spans="2:6">
      <c r="B15" s="2"/>
      <c r="C15" s="3"/>
      <c r="E15" s="2"/>
      <c r="F15" s="3"/>
    </row>
    <row r="16" spans="2:6">
      <c r="B16" s="2"/>
      <c r="C16" s="3"/>
      <c r="E16" s="2"/>
      <c r="F16" s="3"/>
    </row>
    <row r="17" spans="2:6">
      <c r="B17" s="2"/>
      <c r="C17" s="3"/>
      <c r="E17" s="2"/>
      <c r="F17" s="3"/>
    </row>
    <row r="18" spans="2:6">
      <c r="B18" s="2"/>
      <c r="C18" s="3"/>
      <c r="E18" s="2"/>
      <c r="F18" s="3"/>
    </row>
    <row r="19" spans="2:6">
      <c r="B19" s="4" t="s">
        <v>7</v>
      </c>
      <c r="C19" s="3"/>
      <c r="E19" s="4" t="s">
        <v>7</v>
      </c>
      <c r="F19" s="3"/>
    </row>
    <row r="20" spans="2:6">
      <c r="B20" s="2" t="s">
        <v>0</v>
      </c>
      <c r="C20" s="3">
        <v>180000</v>
      </c>
      <c r="E20" s="2" t="s">
        <v>0</v>
      </c>
      <c r="F20" s="3">
        <v>180000</v>
      </c>
    </row>
    <row r="21" spans="2:6">
      <c r="B21" s="2" t="s">
        <v>1</v>
      </c>
      <c r="C21" s="3">
        <f>C20/9*12</f>
        <v>240000</v>
      </c>
      <c r="E21" s="2" t="s">
        <v>1</v>
      </c>
      <c r="F21" s="3">
        <f>F20/9*12</f>
        <v>240000</v>
      </c>
    </row>
    <row r="22" spans="2:6">
      <c r="B22" s="2" t="s">
        <v>8</v>
      </c>
      <c r="C22" s="3">
        <f>C21*0.1</f>
        <v>24000</v>
      </c>
      <c r="E22" s="2" t="s">
        <v>11</v>
      </c>
      <c r="F22" s="3">
        <f>F21/12*3</f>
        <v>60000</v>
      </c>
    </row>
    <row r="23" spans="2:6">
      <c r="B23" s="2"/>
      <c r="C23" s="3"/>
      <c r="E23" s="2"/>
      <c r="F23" s="3"/>
    </row>
    <row r="24" spans="2:6">
      <c r="B24" s="2" t="s">
        <v>2</v>
      </c>
      <c r="C24" s="3">
        <v>179700</v>
      </c>
      <c r="E24" s="2" t="s">
        <v>2</v>
      </c>
      <c r="F24" s="3">
        <v>179700</v>
      </c>
    </row>
    <row r="25" spans="2:6">
      <c r="B25" s="2" t="s">
        <v>3</v>
      </c>
      <c r="C25" s="3">
        <f>C24*0.1</f>
        <v>17970</v>
      </c>
      <c r="E25" s="2" t="s">
        <v>14</v>
      </c>
      <c r="F25" s="3">
        <f>F24*0.25</f>
        <v>44925</v>
      </c>
    </row>
    <row r="26" spans="2:6">
      <c r="B26" s="2"/>
      <c r="C26" s="3"/>
      <c r="E26" s="2"/>
      <c r="F26" s="3"/>
    </row>
    <row r="27" spans="2:6">
      <c r="B27" s="2" t="s">
        <v>4</v>
      </c>
      <c r="C27" s="3">
        <f>C22</f>
        <v>24000</v>
      </c>
      <c r="E27" s="2" t="s">
        <v>12</v>
      </c>
      <c r="F27" s="3">
        <f>F22</f>
        <v>60000</v>
      </c>
    </row>
    <row r="28" spans="2:6">
      <c r="B28" s="2" t="s">
        <v>5</v>
      </c>
      <c r="C28" s="5">
        <f>C25</f>
        <v>17970</v>
      </c>
      <c r="E28" s="2" t="s">
        <v>13</v>
      </c>
      <c r="F28" s="5">
        <f>F25</f>
        <v>44925</v>
      </c>
    </row>
    <row r="29" spans="2:6" ht="15.75" thickBot="1">
      <c r="B29" s="8" t="s">
        <v>10</v>
      </c>
      <c r="C29" s="9">
        <f>C27-C28</f>
        <v>6030</v>
      </c>
      <c r="E29" s="8" t="s">
        <v>10</v>
      </c>
      <c r="F29" s="9">
        <f>F27-F28</f>
        <v>15075</v>
      </c>
    </row>
  </sheetData>
  <mergeCells count="2">
    <mergeCell ref="B2:C2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dkey</dc:creator>
  <cp:lastModifiedBy>dkey</cp:lastModifiedBy>
  <dcterms:created xsi:type="dcterms:W3CDTF">2012-03-01T13:59:52Z</dcterms:created>
  <dcterms:modified xsi:type="dcterms:W3CDTF">2012-03-06T20:50:31Z</dcterms:modified>
</cp:coreProperties>
</file>